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CITAÇÃO\PE 084-2022\"/>
    </mc:Choice>
  </mc:AlternateContent>
  <xr:revisionPtr revIDLastSave="0" documentId="8_{2DEF32D0-71AE-42BF-8CBE-E87A525DFE98}" xr6:coauthVersionLast="47" xr6:coauthVersionMax="47" xr10:uidLastSave="{00000000-0000-0000-0000-000000000000}"/>
  <bookViews>
    <workbookView xWindow="-120" yWindow="-120" windowWidth="20730" windowHeight="11160" firstSheet="1" activeTab="1" xr2:uid="{7326506F-5503-4A93-878E-52BF7C2CEC4A}"/>
  </bookViews>
  <sheets>
    <sheet name="COMSPOSIÇÃO DE CUSTO UNITÁRIO" sheetId="3" r:id="rId1"/>
    <sheet name="COM BD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I10" i="2"/>
  <c r="I11" i="2"/>
  <c r="I12" i="2"/>
  <c r="I13" i="2"/>
  <c r="I14" i="2"/>
  <c r="I9" i="2"/>
  <c r="J9" i="2" s="1"/>
  <c r="H11" i="2"/>
  <c r="F11" i="2"/>
  <c r="G22" i="3"/>
  <c r="G21" i="3"/>
  <c r="G20" i="3"/>
  <c r="G19" i="3"/>
  <c r="G18" i="3"/>
  <c r="G17" i="3"/>
  <c r="G16" i="3"/>
  <c r="G13" i="3"/>
  <c r="G14" i="3"/>
  <c r="G15" i="3"/>
  <c r="G12" i="3"/>
  <c r="F14" i="2"/>
  <c r="H13" i="2"/>
  <c r="F13" i="2"/>
  <c r="H12" i="2"/>
  <c r="F12" i="2"/>
  <c r="F10" i="2"/>
  <c r="F9" i="2"/>
  <c r="J16" i="2" l="1"/>
  <c r="H20" i="3"/>
  <c r="H12" i="3"/>
  <c r="H16" i="3"/>
</calcChain>
</file>

<file path=xl/sharedStrings.xml><?xml version="1.0" encoding="utf-8"?>
<sst xmlns="http://schemas.openxmlformats.org/spreadsheetml/2006/main" count="76" uniqueCount="43">
  <si>
    <t>MOVELARIA CERRADO</t>
  </si>
  <si>
    <t>Endereço:Rua ceará, quadra 13, nº 24 Jd Guaíra 1. Águas Lindas de Goiás - GO.
CEP: 72912-630</t>
  </si>
  <si>
    <t>CNPJ: 42.229.920/0001-26</t>
  </si>
  <si>
    <t>Cliente: Senado Federal</t>
  </si>
  <si>
    <t>COMPOSIÇÕES DE CUSTO UNITÁRIO</t>
  </si>
  <si>
    <t>ÍTEM</t>
  </si>
  <si>
    <t>DESCRIÇÃO</t>
  </si>
  <si>
    <t>DISCRIMINAÇÃO DA COMPOSIÇÃO</t>
  </si>
  <si>
    <t>UNIDADE</t>
  </si>
  <si>
    <t>QUANTIDADE</t>
  </si>
  <si>
    <t>CUSTO UNITÁRIO</t>
  </si>
  <si>
    <t>CUSTO TOTAL</t>
  </si>
  <si>
    <t>TOTAL DO SERVIÇO</t>
  </si>
  <si>
    <t>SF-00355</t>
  </si>
  <si>
    <t>Mesa/tampo de MDF, fixada em parede com mão-francesa</t>
  </si>
  <si>
    <t>Marceneiro com encargos complementares</t>
  </si>
  <si>
    <t>H</t>
  </si>
  <si>
    <t>Ajudante de carpinteiro com encargos complementares</t>
  </si>
  <si>
    <t>Suporte mao-francesa em aco, abas iguais 40 cm, capacidade minima 70 kg,</t>
  </si>
  <si>
    <t>UN</t>
  </si>
  <si>
    <t>Chapa de MDF branco liso 2 faces, e = 25 mm, de *2,75 x 1,85* m</t>
  </si>
  <si>
    <t>M²</t>
  </si>
  <si>
    <t>SF-00356</t>
  </si>
  <si>
    <t>Painel de TV em compensado</t>
  </si>
  <si>
    <t>COMPENSADO NAVAL - CHAPA/PAINEL EM MADEIRA COMPENSADA
PRENSADA, DE 2200 X 1600 MM, E = 20 MM</t>
  </si>
  <si>
    <t>Lâmina de madeira - freijó</t>
  </si>
  <si>
    <t>SF-00357</t>
  </si>
  <si>
    <t>Painel de TV em MDF</t>
  </si>
  <si>
    <t>42.229.926/0001-26</t>
  </si>
  <si>
    <t>PLANILHA ORÇAMENTÁRIA</t>
  </si>
  <si>
    <t>ITEM</t>
  </si>
  <si>
    <t>CUSTO DIRETO TOTAL</t>
  </si>
  <si>
    <t>BDI (%)</t>
  </si>
  <si>
    <t>BDI</t>
  </si>
  <si>
    <t>PREÇO UNITÁRIO COM BDI</t>
  </si>
  <si>
    <t>PREÇO TOTAL</t>
  </si>
  <si>
    <t>SF-00352</t>
  </si>
  <si>
    <t>Armário em MDF laminado com porta e prateleiras m2</t>
  </si>
  <si>
    <t>SF-00353</t>
  </si>
  <si>
    <t>Armários em MDF laminado com módulo de gaveta (sem porta)</t>
  </si>
  <si>
    <t>SF-01291</t>
  </si>
  <si>
    <t>Armário em MDF laminado com porta e módulo de gaveta – Linha Residencial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</si>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</sst>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Nunito"/>
    </font>
    <font>
      <sz val="11"/>
      <color theme="1"/>
      <name val="Swis721 BT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2" applyFont="1"/>
    <xf numFmtId="164" fontId="0" fillId="0" borderId="0" xfId="0" applyNumberFormat="1"/>
    <xf numFmtId="0" fontId="0" fillId="0" borderId="4" xfId="0" applyBorder="1"/>
    <xf numFmtId="164" fontId="0" fillId="0" borderId="0" xfId="2" applyFont="1" applyBorder="1"/>
    <xf numFmtId="10" fontId="0" fillId="0" borderId="0" xfId="3" applyNumberFormat="1" applyFont="1" applyBorder="1"/>
    <xf numFmtId="0" fontId="2" fillId="3" borderId="1" xfId="0" applyFont="1" applyFill="1" applyBorder="1"/>
    <xf numFmtId="0" fontId="2" fillId="3" borderId="2" xfId="0" applyFont="1" applyFill="1" applyBorder="1"/>
    <xf numFmtId="164" fontId="2" fillId="3" borderId="2" xfId="2" applyFont="1" applyFill="1" applyBorder="1"/>
    <xf numFmtId="164" fontId="2" fillId="3" borderId="2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5" xfId="2" applyFont="1" applyBorder="1"/>
    <xf numFmtId="0" fontId="2" fillId="5" borderId="4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4" fontId="2" fillId="5" borderId="0" xfId="2" applyFont="1" applyFill="1" applyBorder="1" applyAlignment="1">
      <alignment horizontal="center" wrapText="1"/>
    </xf>
    <xf numFmtId="164" fontId="2" fillId="5" borderId="5" xfId="2" applyFont="1" applyFill="1" applyBorder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2" applyNumberFormat="1" applyFont="1" applyFill="1" applyBorder="1"/>
    <xf numFmtId="164" fontId="0" fillId="4" borderId="0" xfId="2" applyFont="1" applyFill="1" applyBorder="1"/>
    <xf numFmtId="164" fontId="0" fillId="4" borderId="0" xfId="0" applyNumberFormat="1" applyFill="1"/>
    <xf numFmtId="0" fontId="0" fillId="0" borderId="0" xfId="2" applyNumberFormat="1" applyFont="1" applyBorder="1"/>
    <xf numFmtId="0" fontId="0" fillId="0" borderId="0" xfId="0" applyAlignment="1">
      <alignment wrapText="1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7" xfId="2" applyNumberFormat="1" applyFont="1" applyFill="1" applyBorder="1"/>
    <xf numFmtId="164" fontId="0" fillId="4" borderId="7" xfId="2" applyFont="1" applyFill="1" applyBorder="1"/>
    <xf numFmtId="164" fontId="0" fillId="4" borderId="7" xfId="0" applyNumberFormat="1" applyFill="1" applyBorder="1"/>
    <xf numFmtId="164" fontId="0" fillId="0" borderId="0" xfId="2" applyFont="1" applyFill="1" applyBorder="1"/>
    <xf numFmtId="10" fontId="0" fillId="0" borderId="0" xfId="3" applyNumberFormat="1" applyFont="1" applyFill="1" applyBorder="1"/>
    <xf numFmtId="164" fontId="1" fillId="0" borderId="0" xfId="2" applyFont="1" applyFill="1" applyBorder="1"/>
    <xf numFmtId="164" fontId="2" fillId="3" borderId="3" xfId="2" applyFont="1" applyFill="1" applyBorder="1"/>
    <xf numFmtId="164" fontId="0" fillId="0" borderId="5" xfId="2" applyFont="1" applyFill="1" applyBorder="1"/>
    <xf numFmtId="164" fontId="3" fillId="2" borderId="5" xfId="2" applyFont="1" applyFill="1" applyBorder="1"/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4" fontId="0" fillId="4" borderId="5" xfId="2" applyFont="1" applyFill="1" applyBorder="1" applyAlignment="1">
      <alignment horizontal="center" vertical="center"/>
    </xf>
    <xf numFmtId="164" fontId="0" fillId="4" borderId="8" xfId="2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9" fontId="4" fillId="3" borderId="0" xfId="1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160020</xdr:rowOff>
    </xdr:from>
    <xdr:to>
      <xdr:col>1</xdr:col>
      <xdr:colOff>0</xdr:colOff>
      <xdr:row>5</xdr:row>
      <xdr:rowOff>27880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BDA076-F1C5-4151-8C10-FA9513CB23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92" b="24242"/>
        <a:stretch/>
      </xdr:blipFill>
      <xdr:spPr>
        <a:xfrm>
          <a:off x="30480" y="160020"/>
          <a:ext cx="868680" cy="782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160020</xdr:rowOff>
    </xdr:from>
    <xdr:to>
      <xdr:col>1</xdr:col>
      <xdr:colOff>3810</xdr:colOff>
      <xdr:row>5</xdr:row>
      <xdr:rowOff>27880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5C76E9-3171-687A-129D-040AD3E9C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92" b="24242"/>
        <a:stretch/>
      </xdr:blipFill>
      <xdr:spPr>
        <a:xfrm>
          <a:off x="30480" y="160020"/>
          <a:ext cx="868680" cy="782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7663-5670-4072-ACDF-793A8921C7A4}">
  <dimension ref="A1:J32"/>
  <sheetViews>
    <sheetView showWhiteSpace="0" topLeftCell="A7" zoomScaleNormal="100" zoomScalePageLayoutView="85" workbookViewId="0">
      <selection activeCell="C51" sqref="C51"/>
    </sheetView>
  </sheetViews>
  <sheetFormatPr defaultRowHeight="15"/>
  <cols>
    <col min="1" max="1" width="12.7109375" customWidth="1"/>
    <col min="2" max="2" width="31.140625" customWidth="1"/>
    <col min="3" max="3" width="79" customWidth="1"/>
    <col min="4" max="4" width="12.42578125" style="10" bestFit="1" customWidth="1"/>
    <col min="5" max="5" width="13.7109375" style="1" customWidth="1"/>
    <col min="6" max="6" width="11.85546875" style="1" customWidth="1"/>
    <col min="7" max="7" width="11.28515625" customWidth="1"/>
    <col min="8" max="8" width="12.7109375" style="1" customWidth="1"/>
    <col min="10" max="10" width="10.28515625" bestFit="1" customWidth="1"/>
  </cols>
  <sheetData>
    <row r="1" spans="1:10" ht="14.45" customHeight="1">
      <c r="A1" s="12"/>
      <c r="B1" s="42" t="s">
        <v>0</v>
      </c>
      <c r="C1" s="42"/>
      <c r="D1" s="42"/>
      <c r="E1" s="42"/>
      <c r="F1" s="42"/>
      <c r="G1" s="42"/>
      <c r="H1" s="43"/>
    </row>
    <row r="2" spans="1:10" ht="14.45" customHeight="1">
      <c r="A2" s="3"/>
      <c r="B2" s="44" t="s">
        <v>1</v>
      </c>
      <c r="C2" s="44"/>
      <c r="D2" s="44"/>
      <c r="E2" s="44"/>
      <c r="F2" s="44"/>
      <c r="G2" s="44"/>
      <c r="H2" s="45"/>
    </row>
    <row r="3" spans="1:10" ht="14.45" customHeight="1">
      <c r="A3" s="3"/>
      <c r="B3" s="44"/>
      <c r="C3" s="44"/>
      <c r="D3" s="44"/>
      <c r="E3" s="44"/>
      <c r="F3" s="44"/>
      <c r="G3" s="44"/>
      <c r="H3" s="45"/>
    </row>
    <row r="4" spans="1:10" ht="14.45" customHeight="1">
      <c r="A4" s="3"/>
      <c r="B4" s="52" t="s">
        <v>2</v>
      </c>
      <c r="C4" s="52"/>
      <c r="D4"/>
      <c r="E4" s="4"/>
      <c r="F4" s="4"/>
      <c r="H4" s="13"/>
    </row>
    <row r="5" spans="1:10" ht="14.45" customHeight="1">
      <c r="A5" s="3"/>
      <c r="B5" s="44" t="s">
        <v>3</v>
      </c>
      <c r="C5" s="44"/>
      <c r="D5"/>
      <c r="E5" s="4"/>
      <c r="F5" s="4"/>
      <c r="H5" s="13"/>
    </row>
    <row r="6" spans="1:10" ht="14.45" customHeight="1">
      <c r="A6" s="3"/>
      <c r="E6" s="4"/>
      <c r="F6" s="4"/>
      <c r="H6" s="13"/>
    </row>
    <row r="7" spans="1:10" ht="27.6" customHeight="1" thickBot="1">
      <c r="A7" s="53"/>
      <c r="B7" s="54"/>
      <c r="C7" s="54"/>
      <c r="D7" s="54"/>
      <c r="E7" s="54"/>
      <c r="F7" s="54"/>
      <c r="G7" s="54"/>
      <c r="H7" s="55"/>
    </row>
    <row r="8" spans="1:10">
      <c r="A8" s="3"/>
      <c r="E8" s="4"/>
      <c r="F8" s="4"/>
      <c r="H8" s="13"/>
    </row>
    <row r="9" spans="1:10" ht="21">
      <c r="A9" s="46" t="s">
        <v>4</v>
      </c>
      <c r="B9" s="47"/>
      <c r="C9" s="47"/>
      <c r="D9" s="47"/>
      <c r="E9" s="47"/>
      <c r="F9" s="47"/>
      <c r="G9" s="47"/>
      <c r="H9" s="48"/>
    </row>
    <row r="10" spans="1:10">
      <c r="A10" s="3"/>
      <c r="E10" s="4"/>
      <c r="F10" s="4"/>
      <c r="H10" s="13"/>
    </row>
    <row r="11" spans="1:10" s="11" customFormat="1" ht="30">
      <c r="A11" s="14" t="s">
        <v>5</v>
      </c>
      <c r="B11" s="15" t="s">
        <v>6</v>
      </c>
      <c r="C11" s="15" t="s">
        <v>7</v>
      </c>
      <c r="D11" s="15" t="s">
        <v>8</v>
      </c>
      <c r="E11" s="16" t="s">
        <v>9</v>
      </c>
      <c r="F11" s="16" t="s">
        <v>10</v>
      </c>
      <c r="G11" s="15" t="s">
        <v>11</v>
      </c>
      <c r="H11" s="17" t="s">
        <v>12</v>
      </c>
    </row>
    <row r="12" spans="1:10" ht="14.45" customHeight="1">
      <c r="A12" s="36" t="s">
        <v>13</v>
      </c>
      <c r="B12" s="38" t="s">
        <v>14</v>
      </c>
      <c r="C12" s="18" t="s">
        <v>15</v>
      </c>
      <c r="D12" s="19" t="s">
        <v>16</v>
      </c>
      <c r="E12" s="20">
        <v>2</v>
      </c>
      <c r="F12" s="21">
        <v>23</v>
      </c>
      <c r="G12" s="22">
        <f>F12*E12</f>
        <v>46</v>
      </c>
      <c r="H12" s="40">
        <f>SUM(G12:G15)</f>
        <v>221</v>
      </c>
      <c r="J12" s="11"/>
    </row>
    <row r="13" spans="1:10">
      <c r="A13" s="36"/>
      <c r="B13" s="38"/>
      <c r="C13" s="18" t="s">
        <v>17</v>
      </c>
      <c r="D13" s="19" t="s">
        <v>16</v>
      </c>
      <c r="E13" s="20">
        <v>1.2</v>
      </c>
      <c r="F13" s="21">
        <v>19</v>
      </c>
      <c r="G13" s="22">
        <f t="shared" ref="G13:G15" si="0">F13*E13</f>
        <v>22.8</v>
      </c>
      <c r="H13" s="40"/>
      <c r="J13" s="11"/>
    </row>
    <row r="14" spans="1:10">
      <c r="A14" s="36"/>
      <c r="B14" s="38"/>
      <c r="C14" s="18" t="s">
        <v>18</v>
      </c>
      <c r="D14" s="19" t="s">
        <v>19</v>
      </c>
      <c r="E14" s="20">
        <v>2</v>
      </c>
      <c r="F14" s="21">
        <v>30</v>
      </c>
      <c r="G14" s="22">
        <f t="shared" si="0"/>
        <v>60</v>
      </c>
      <c r="H14" s="40"/>
      <c r="J14" s="11"/>
    </row>
    <row r="15" spans="1:10">
      <c r="A15" s="36"/>
      <c r="B15" s="38"/>
      <c r="C15" s="18" t="s">
        <v>20</v>
      </c>
      <c r="D15" s="19" t="s">
        <v>21</v>
      </c>
      <c r="E15" s="20">
        <v>1</v>
      </c>
      <c r="F15" s="21">
        <v>92.2</v>
      </c>
      <c r="G15" s="22">
        <f t="shared" si="0"/>
        <v>92.2</v>
      </c>
      <c r="H15" s="40"/>
      <c r="J15" s="11"/>
    </row>
    <row r="16" spans="1:10" ht="28.9" customHeight="1">
      <c r="A16" s="49" t="s">
        <v>22</v>
      </c>
      <c r="B16" s="51" t="s">
        <v>23</v>
      </c>
      <c r="C16" t="s">
        <v>15</v>
      </c>
      <c r="D16" s="10" t="s">
        <v>16</v>
      </c>
      <c r="E16" s="23">
        <v>1.5</v>
      </c>
      <c r="F16" s="4">
        <v>23</v>
      </c>
      <c r="G16" s="2">
        <f>F16*E16</f>
        <v>34.5</v>
      </c>
      <c r="H16" s="50">
        <f>SUM(G16:G19)</f>
        <v>280.98200000000003</v>
      </c>
      <c r="J16" s="11"/>
    </row>
    <row r="17" spans="1:10">
      <c r="A17" s="49"/>
      <c r="B17" s="51"/>
      <c r="C17" t="s">
        <v>17</v>
      </c>
      <c r="D17" s="10" t="s">
        <v>16</v>
      </c>
      <c r="E17" s="23">
        <v>1.2</v>
      </c>
      <c r="F17" s="4">
        <v>19</v>
      </c>
      <c r="G17" s="2">
        <f t="shared" ref="G17:G19" si="1">F17*E17</f>
        <v>22.8</v>
      </c>
      <c r="H17" s="50"/>
      <c r="J17" s="11"/>
    </row>
    <row r="18" spans="1:10" ht="30">
      <c r="A18" s="49"/>
      <c r="B18" s="51"/>
      <c r="C18" s="24" t="s">
        <v>24</v>
      </c>
      <c r="D18" s="10" t="s">
        <v>21</v>
      </c>
      <c r="E18" s="23">
        <v>1.2</v>
      </c>
      <c r="F18" s="4">
        <v>147.56</v>
      </c>
      <c r="G18" s="2">
        <f t="shared" si="1"/>
        <v>177.072</v>
      </c>
      <c r="H18" s="50"/>
      <c r="J18" s="11"/>
    </row>
    <row r="19" spans="1:10">
      <c r="A19" s="49"/>
      <c r="B19" s="51"/>
      <c r="C19" t="s">
        <v>25</v>
      </c>
      <c r="D19" s="10" t="s">
        <v>21</v>
      </c>
      <c r="E19" s="23">
        <v>1</v>
      </c>
      <c r="F19" s="4">
        <v>46.61</v>
      </c>
      <c r="G19" s="2">
        <f t="shared" si="1"/>
        <v>46.61</v>
      </c>
      <c r="H19" s="50"/>
      <c r="J19" s="11"/>
    </row>
    <row r="20" spans="1:10">
      <c r="A20" s="36" t="s">
        <v>26</v>
      </c>
      <c r="B20" s="38" t="s">
        <v>27</v>
      </c>
      <c r="C20" s="18" t="s">
        <v>15</v>
      </c>
      <c r="D20" s="19" t="s">
        <v>16</v>
      </c>
      <c r="E20" s="20">
        <v>2.4</v>
      </c>
      <c r="F20" s="21">
        <v>23</v>
      </c>
      <c r="G20" s="22">
        <f>F20*E20</f>
        <v>55.199999999999996</v>
      </c>
      <c r="H20" s="40">
        <f>SUM(G20:G22)</f>
        <v>178.10399999999998</v>
      </c>
      <c r="J20" s="11"/>
    </row>
    <row r="21" spans="1:10">
      <c r="A21" s="36"/>
      <c r="B21" s="38"/>
      <c r="C21" s="18" t="s">
        <v>17</v>
      </c>
      <c r="D21" s="19" t="s">
        <v>16</v>
      </c>
      <c r="E21" s="20">
        <v>2.4</v>
      </c>
      <c r="F21" s="21">
        <v>19</v>
      </c>
      <c r="G21" s="22">
        <f t="shared" ref="G21:G22" si="2">F21*E21</f>
        <v>45.6</v>
      </c>
      <c r="H21" s="40"/>
      <c r="J21" s="11"/>
    </row>
    <row r="22" spans="1:10" ht="15.75" thickBot="1">
      <c r="A22" s="37"/>
      <c r="B22" s="39"/>
      <c r="C22" s="25" t="s">
        <v>20</v>
      </c>
      <c r="D22" s="26" t="s">
        <v>21</v>
      </c>
      <c r="E22" s="27">
        <v>1.2</v>
      </c>
      <c r="F22" s="28">
        <v>64.42</v>
      </c>
      <c r="G22" s="29">
        <f t="shared" si="2"/>
        <v>77.304000000000002</v>
      </c>
      <c r="H22" s="41"/>
      <c r="J22" s="11"/>
    </row>
    <row r="23" spans="1:10">
      <c r="J23" s="11"/>
    </row>
    <row r="24" spans="1:10">
      <c r="J24" s="11"/>
    </row>
    <row r="25" spans="1:10">
      <c r="J25" s="11"/>
    </row>
    <row r="26" spans="1:10">
      <c r="J26" s="11"/>
    </row>
    <row r="30" spans="1:10">
      <c r="E30" s="4"/>
    </row>
    <row r="31" spans="1:10">
      <c r="E31" s="4"/>
    </row>
    <row r="32" spans="1:10">
      <c r="E32" s="4"/>
    </row>
  </sheetData>
  <mergeCells count="15">
    <mergeCell ref="A20:A22"/>
    <mergeCell ref="B20:B22"/>
    <mergeCell ref="H20:H22"/>
    <mergeCell ref="B1:H1"/>
    <mergeCell ref="B2:H3"/>
    <mergeCell ref="A9:H9"/>
    <mergeCell ref="B12:B15"/>
    <mergeCell ref="A12:A15"/>
    <mergeCell ref="H12:H15"/>
    <mergeCell ref="A16:A19"/>
    <mergeCell ref="H16:H19"/>
    <mergeCell ref="B16:B19"/>
    <mergeCell ref="B4:C4"/>
    <mergeCell ref="B5:C5"/>
    <mergeCell ref="A7:H7"/>
  </mergeCells>
  <phoneticPr fontId="8" type="noConversion"/>
  <pageMargins left="0.511811024" right="0.511811024" top="0.78740157499999996" bottom="0.78740157499999996" header="0.31496062000000002" footer="0.31496062000000002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35F4-0619-4BA8-95A1-EF3E9D23F095}">
  <dimension ref="A1:J18"/>
  <sheetViews>
    <sheetView tabSelected="1" view="pageLayout" topLeftCell="C1" zoomScale="85" zoomScaleNormal="100" zoomScalePageLayoutView="85" workbookViewId="0">
      <selection activeCell="E10" sqref="E10"/>
    </sheetView>
  </sheetViews>
  <sheetFormatPr defaultRowHeight="15"/>
  <cols>
    <col min="1" max="1" width="12.7109375" customWidth="1"/>
    <col min="2" max="2" width="74.42578125" bestFit="1" customWidth="1"/>
    <col min="3" max="3" width="8.85546875" customWidth="1"/>
    <col min="4" max="4" width="12.42578125" bestFit="1" customWidth="1"/>
    <col min="5" max="5" width="15.5703125" style="1" customWidth="1"/>
    <col min="6" max="6" width="19.140625" style="1" customWidth="1"/>
    <col min="7" max="7" width="8.5703125" customWidth="1"/>
    <col min="8" max="8" width="9.5703125" style="1" bestFit="1" customWidth="1"/>
    <col min="9" max="9" width="14.5703125" customWidth="1"/>
    <col min="10" max="10" width="20.7109375" style="1" bestFit="1" customWidth="1"/>
  </cols>
  <sheetData>
    <row r="1" spans="1:10" ht="14.45" customHeight="1">
      <c r="B1" s="60" t="s">
        <v>0</v>
      </c>
      <c r="C1" s="60"/>
      <c r="D1" s="60"/>
      <c r="E1" s="60"/>
      <c r="F1" s="60"/>
      <c r="G1" s="60"/>
      <c r="H1" s="60"/>
      <c r="I1" s="60"/>
      <c r="J1" s="60"/>
    </row>
    <row r="2" spans="1:10" ht="14.45" customHeight="1"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0" ht="14.45" customHeight="1"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>
      <c r="B4" s="52" t="s">
        <v>2</v>
      </c>
      <c r="C4" s="52"/>
    </row>
    <row r="5" spans="1:10" ht="14.45" customHeight="1">
      <c r="B5" s="44" t="s">
        <v>3</v>
      </c>
      <c r="C5" s="44"/>
    </row>
    <row r="6" spans="1:10" ht="14.45" customHeight="1">
      <c r="J6" s="1" t="s">
        <v>28</v>
      </c>
    </row>
    <row r="7" spans="1:10" ht="27.6" customHeight="1" thickBot="1">
      <c r="A7" s="58" t="s">
        <v>29</v>
      </c>
      <c r="B7" s="59"/>
      <c r="C7" s="59"/>
      <c r="D7" s="59"/>
      <c r="E7" s="59"/>
      <c r="F7" s="59"/>
      <c r="G7" s="59"/>
      <c r="H7" s="59"/>
      <c r="I7" s="59"/>
      <c r="J7" s="59"/>
    </row>
    <row r="8" spans="1:10">
      <c r="A8" s="6" t="s">
        <v>30</v>
      </c>
      <c r="B8" s="7" t="s">
        <v>6</v>
      </c>
      <c r="C8" s="7" t="s">
        <v>8</v>
      </c>
      <c r="D8" s="7" t="s">
        <v>9</v>
      </c>
      <c r="E8" s="8" t="s">
        <v>10</v>
      </c>
      <c r="F8" s="8" t="s">
        <v>31</v>
      </c>
      <c r="G8" s="7" t="s">
        <v>32</v>
      </c>
      <c r="H8" s="9" t="s">
        <v>33</v>
      </c>
      <c r="I8" s="7" t="s">
        <v>34</v>
      </c>
      <c r="J8" s="33" t="s">
        <v>35</v>
      </c>
    </row>
    <row r="9" spans="1:10">
      <c r="A9" s="3" t="s">
        <v>36</v>
      </c>
      <c r="B9" t="s">
        <v>37</v>
      </c>
      <c r="C9" t="s">
        <v>21</v>
      </c>
      <c r="D9">
        <v>400</v>
      </c>
      <c r="E9" s="4">
        <v>543.52</v>
      </c>
      <c r="F9" s="4">
        <f>D9*E9</f>
        <v>217408</v>
      </c>
      <c r="G9" s="5">
        <v>0</v>
      </c>
      <c r="H9" s="4">
        <v>0</v>
      </c>
      <c r="I9" s="2">
        <f>ROUND((E9+H9),2)</f>
        <v>543.52</v>
      </c>
      <c r="J9" s="34">
        <f>ROUND((I9*D9),2)</f>
        <v>217408</v>
      </c>
    </row>
    <row r="10" spans="1:10">
      <c r="A10" s="3" t="s">
        <v>38</v>
      </c>
      <c r="B10" t="s">
        <v>39</v>
      </c>
      <c r="C10" t="s">
        <v>21</v>
      </c>
      <c r="D10">
        <v>180</v>
      </c>
      <c r="E10" s="4">
        <v>658.1</v>
      </c>
      <c r="F10" s="4">
        <f t="shared" ref="F10:F14" si="0">D10*E10</f>
        <v>118458</v>
      </c>
      <c r="G10" s="5">
        <v>0</v>
      </c>
      <c r="H10" s="4">
        <v>0</v>
      </c>
      <c r="I10" s="2">
        <f t="shared" ref="I10:I14" si="1">ROUND((E10+H10),2)</f>
        <v>658.1</v>
      </c>
      <c r="J10" s="34">
        <f t="shared" ref="J10:J14" si="2">ROUND((I10*D10),2)</f>
        <v>118458</v>
      </c>
    </row>
    <row r="11" spans="1:10">
      <c r="A11" s="3" t="s">
        <v>13</v>
      </c>
      <c r="B11" t="s">
        <v>14</v>
      </c>
      <c r="C11" t="s">
        <v>21</v>
      </c>
      <c r="D11">
        <v>20</v>
      </c>
      <c r="E11" s="32">
        <v>221</v>
      </c>
      <c r="F11" s="30">
        <f>D11*E11</f>
        <v>4420</v>
      </c>
      <c r="G11" s="31">
        <v>0.191</v>
      </c>
      <c r="H11" s="30">
        <f>E11*0.191</f>
        <v>42.210999999999999</v>
      </c>
      <c r="I11" s="2">
        <f t="shared" si="1"/>
        <v>263.20999999999998</v>
      </c>
      <c r="J11" s="34">
        <f t="shared" si="2"/>
        <v>5264.2</v>
      </c>
    </row>
    <row r="12" spans="1:10">
      <c r="A12" s="3" t="s">
        <v>22</v>
      </c>
      <c r="B12" t="s">
        <v>23</v>
      </c>
      <c r="C12" t="s">
        <v>21</v>
      </c>
      <c r="D12">
        <v>40</v>
      </c>
      <c r="E12" s="30">
        <v>280.98</v>
      </c>
      <c r="F12" s="30">
        <f t="shared" si="0"/>
        <v>11239.2</v>
      </c>
      <c r="G12" s="31">
        <v>0.191</v>
      </c>
      <c r="H12" s="30">
        <f t="shared" ref="H12:H13" si="3">E12*0.191</f>
        <v>53.667180000000002</v>
      </c>
      <c r="I12" s="2">
        <f t="shared" si="1"/>
        <v>334.65</v>
      </c>
      <c r="J12" s="34">
        <f t="shared" si="2"/>
        <v>13386</v>
      </c>
    </row>
    <row r="13" spans="1:10">
      <c r="A13" s="3" t="s">
        <v>26</v>
      </c>
      <c r="B13" t="s">
        <v>27</v>
      </c>
      <c r="C13" t="s">
        <v>21</v>
      </c>
      <c r="D13">
        <v>45</v>
      </c>
      <c r="E13" s="30">
        <v>178.1</v>
      </c>
      <c r="F13" s="30">
        <f t="shared" si="0"/>
        <v>8014.5</v>
      </c>
      <c r="G13" s="31">
        <v>0.191</v>
      </c>
      <c r="H13" s="30">
        <f t="shared" si="3"/>
        <v>34.017099999999999</v>
      </c>
      <c r="I13" s="2">
        <f t="shared" si="1"/>
        <v>212.12</v>
      </c>
      <c r="J13" s="34">
        <f t="shared" si="2"/>
        <v>9545.4</v>
      </c>
    </row>
    <row r="14" spans="1:10">
      <c r="A14" s="3" t="s">
        <v>40</v>
      </c>
      <c r="B14" t="s">
        <v>41</v>
      </c>
      <c r="C14" t="s">
        <v>21</v>
      </c>
      <c r="D14">
        <v>225</v>
      </c>
      <c r="E14" s="4">
        <v>619.67999999999995</v>
      </c>
      <c r="F14" s="4">
        <f t="shared" si="0"/>
        <v>139428</v>
      </c>
      <c r="G14" s="5">
        <v>0</v>
      </c>
      <c r="H14" s="4">
        <v>0</v>
      </c>
      <c r="I14" s="2">
        <f t="shared" si="1"/>
        <v>619.67999999999995</v>
      </c>
      <c r="J14" s="34">
        <f t="shared" si="2"/>
        <v>139428</v>
      </c>
    </row>
    <row r="15" spans="1:10">
      <c r="A15" s="3"/>
      <c r="E15" s="4"/>
      <c r="F15" s="4"/>
      <c r="G15" s="5"/>
      <c r="H15" s="4"/>
      <c r="I15" s="2"/>
      <c r="J15" s="13"/>
    </row>
    <row r="16" spans="1:10" ht="18.75">
      <c r="A16" s="56" t="s">
        <v>42</v>
      </c>
      <c r="B16" s="57"/>
      <c r="C16" s="57"/>
      <c r="D16" s="57"/>
      <c r="E16" s="57"/>
      <c r="F16" s="57"/>
      <c r="G16" s="57"/>
      <c r="H16" s="57"/>
      <c r="I16" s="57"/>
      <c r="J16" s="35">
        <f>ROUND((J9+J10+J11+J12+J13+J14),2)</f>
        <v>503489.6</v>
      </c>
    </row>
    <row r="18" spans="9:9">
      <c r="I18" s="2"/>
    </row>
  </sheetData>
  <mergeCells count="6">
    <mergeCell ref="A16:I16"/>
    <mergeCell ref="A7:J7"/>
    <mergeCell ref="B1:J1"/>
    <mergeCell ref="B4:C4"/>
    <mergeCell ref="B5:C5"/>
    <mergeCell ref="B2:J3"/>
  </mergeCells>
  <pageMargins left="0.511811024" right="0.511811024" top="0.78740157499999996" bottom="0.78740157499999996" header="0.31496062000000002" footer="0.31496062000000002"/>
  <pageSetup paperSize="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COMSPOSIÇÃO DE CUSTO UNITÁRIO</vt:lpstr>
      <vt:lpstr>COM BDI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Winicius</dc:creator>
  <cp:keywords/>
  <dc:description/>
  <cp:lastModifiedBy>Janio</cp:lastModifiedBy>
  <cp:revision/>
  <dcterms:created xsi:type="dcterms:W3CDTF">2022-09-02T20:31:47Z</dcterms:created>
  <dcterms:modified xsi:type="dcterms:W3CDTF">2022-09-02T21:49:22Z</dcterms:modified>
  <cp:category/>
  <cp:contentStatus/>
</cp:coreProperties>
</file>